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0" windowWidth="27795" windowHeight="10305"/>
  </bookViews>
  <sheets>
    <sheet name="от 100" sheetId="2" r:id="rId1"/>
  </sheets>
  <definedNames>
    <definedName name="_xlnm._FilterDatabase" localSheetId="0" hidden="1">'от 100'!$A$3:$O$50</definedName>
  </definedNames>
  <calcPr calcId="145621"/>
</workbook>
</file>

<file path=xl/calcChain.xml><?xml version="1.0" encoding="utf-8"?>
<calcChain xmlns="http://schemas.openxmlformats.org/spreadsheetml/2006/main">
  <c r="N8" i="2" l="1"/>
  <c r="N9" i="2"/>
  <c r="N10" i="2"/>
  <c r="N11" i="2"/>
  <c r="N12" i="2"/>
  <c r="N13" i="2"/>
  <c r="N14" i="2"/>
  <c r="N15" i="2"/>
  <c r="N16" i="2"/>
  <c r="N17" i="2"/>
  <c r="N18" i="2"/>
  <c r="N19" i="2"/>
  <c r="N20" i="2"/>
  <c r="N22" i="2"/>
  <c r="N23" i="2"/>
  <c r="N24" i="2"/>
  <c r="N26" i="2"/>
  <c r="N29" i="2"/>
  <c r="N30" i="2"/>
  <c r="N31" i="2"/>
  <c r="N33" i="2"/>
  <c r="N34" i="2"/>
  <c r="N36" i="2"/>
  <c r="N38" i="2"/>
  <c r="N39" i="2"/>
  <c r="N40" i="2"/>
  <c r="N41" i="2"/>
  <c r="N42" i="2"/>
  <c r="N43" i="2"/>
  <c r="N44" i="2"/>
  <c r="N45" i="2"/>
  <c r="N46" i="2"/>
  <c r="N47" i="2"/>
  <c r="N49" i="2"/>
  <c r="N7" i="2"/>
  <c r="M31" i="2" l="1"/>
  <c r="K50" i="2" l="1"/>
  <c r="M49" i="2" l="1"/>
  <c r="M20" i="2"/>
  <c r="M19" i="2"/>
  <c r="M18" i="2"/>
  <c r="M15" i="2"/>
  <c r="M16" i="2"/>
  <c r="M17" i="2"/>
  <c r="M14" i="2"/>
  <c r="M9" i="2"/>
  <c r="M10" i="2"/>
  <c r="M11" i="2"/>
  <c r="M12" i="2"/>
  <c r="M13" i="2"/>
  <c r="M40" i="2" l="1"/>
  <c r="M41" i="2"/>
  <c r="M42" i="2"/>
  <c r="M43" i="2"/>
  <c r="M44" i="2"/>
  <c r="M45" i="2"/>
  <c r="M46" i="2"/>
  <c r="M47" i="2"/>
  <c r="M39" i="2"/>
  <c r="M38" i="2"/>
  <c r="M34" i="2"/>
  <c r="M33" i="2"/>
  <c r="M36" i="2"/>
  <c r="M30" i="2"/>
  <c r="M29" i="2"/>
  <c r="M22" i="2"/>
  <c r="M23" i="2"/>
  <c r="M24" i="2"/>
  <c r="M26" i="2"/>
  <c r="M8" i="2"/>
  <c r="M7" i="2"/>
</calcChain>
</file>

<file path=xl/sharedStrings.xml><?xml version="1.0" encoding="utf-8"?>
<sst xmlns="http://schemas.openxmlformats.org/spreadsheetml/2006/main" count="272" uniqueCount="136">
  <si>
    <t>Инв. №</t>
  </si>
  <si>
    <t>Адрес</t>
  </si>
  <si>
    <t>Характеристика</t>
  </si>
  <si>
    <t>Стартовая цена</t>
  </si>
  <si>
    <t>Подразделение</t>
  </si>
  <si>
    <t>г. Астана</t>
  </si>
  <si>
    <t>г. Актобе</t>
  </si>
  <si>
    <t>г. Шымкент</t>
  </si>
  <si>
    <t>Кол-во</t>
  </si>
  <si>
    <t>№ п/п</t>
  </si>
  <si>
    <t>№ Лота</t>
  </si>
  <si>
    <t>Наименование</t>
  </si>
  <si>
    <t>Метод торгов</t>
  </si>
  <si>
    <t xml:space="preserve">Шаг 5% </t>
  </si>
  <si>
    <t>Период проведения торгов</t>
  </si>
  <si>
    <t xml:space="preserve">Алматы </t>
  </si>
  <si>
    <t>KZ9777411KZ161000040</t>
  </si>
  <si>
    <t>KZ8877411KZ161000008</t>
  </si>
  <si>
    <t>Земельный участок</t>
  </si>
  <si>
    <t>Алматинская область</t>
  </si>
  <si>
    <t>Алматинская область, г. Каскелен, Крестьянское хозяйство АКХ Ленинский, строение №935</t>
  </si>
  <si>
    <t>Алматинская обл., Жамбыльский р-н, Карасуйский сельский округ</t>
  </si>
  <si>
    <t>Кадастровый номер: 03-047-203-935;Площадь земельного участка 0,2300 га; Право собственности частная собственность; Целевое назначение - для размещения производственной базы; Топография местности - ровный;Ограничения в использовании и обременении - нет;Делимость - делимый; Коммуникации: электричество, ХВС - центральные; ГВС, отопление - автономное; канализация - септик</t>
  </si>
  <si>
    <t xml:space="preserve">Кадастровый номер: 03-045-128-130; Площадь земельного участка 18,0 га.; Право собственности - частная собственность; Целевое назначение - ведение крестьянского хозяйства; Использование по назначению - используется; Топография местности - ровный;
Ограничения в использовании и обременении - нет;
Делимость - делимый; Коммуникации - рядом; </t>
  </si>
  <si>
    <t>г.Алматы</t>
  </si>
  <si>
    <t>KZ9177411KZ161000148</t>
  </si>
  <si>
    <t>KZ9077411KZ161000166</t>
  </si>
  <si>
    <t>KZ0977411KZ161000169</t>
  </si>
  <si>
    <t>4-х комнатная квартира</t>
  </si>
  <si>
    <t>3-х комнатная квартира</t>
  </si>
  <si>
    <t>Нежилое помещение</t>
  </si>
  <si>
    <t>Этаж/этажность ч/1эат; Год постройки - 2011г.; Общая площадь 87,9 кв.м.; Материал стен: ж/б блоки; Техническое состояние -н/у; Назначение объекта оценки - нежилое; Фактическое использование объекта на дату оценки - не используется; Наличие не зарегистрированных изменений (перепланировка, незавершенное строительство, само захват и т.д.) - н/у; Дополнительное имущество: н/у</t>
  </si>
  <si>
    <t>Тип здания многоквартирный жилой дом; Год постройки - 1992г; Количество этажей - 5; Материал стен - панельный;Техническое состояние здания (субъективная оценка) - хорошее; Инженерные коммуникации: центральные; Техническое состояние коммуникаций (субъективная оценка) - хорошее; Техническое состояние подъезда, лестничных клеток (субъективная оценка)-хорошее</t>
  </si>
  <si>
    <t>Тип здания многоквартирный жилой дом; Год постройки - 1992г; Количество этажей - 5; Материал стен - ж/б блоки; Техническое состояние здания (субъективная оценка) - хорошее; Инженерные коммуникации: центральные;Техническое состояние коммуникаций (субъективная оценка) - хорошее;
Техническое состояние подъезда, лестничных клеток (субъективная оценка) - хорошее</t>
  </si>
  <si>
    <t>Жамбылская область</t>
  </si>
  <si>
    <t>г.Павлодар</t>
  </si>
  <si>
    <t>KZ7677411KZ161000127</t>
  </si>
  <si>
    <t>KZ7777411KZ161000109</t>
  </si>
  <si>
    <t>Нежилое здание с земельным участком</t>
  </si>
  <si>
    <t>АЗС</t>
  </si>
  <si>
    <t>Павлодарская область, Успенский р-н, с.Успенка, ул Милевского (северная часть)</t>
  </si>
  <si>
    <t>Павлодарская область, Актогайский р-н, с. Актогай, автодорога «Павлодар-Иртышск»</t>
  </si>
  <si>
    <t>АЗС общей площадью 90,4 кв.м. с земельным участком общей площадью 0,23 га; Кадастровый номер 14-212-095-017; Площадь земельного участка 0,23га;  Право собственности - частная собственность;  Целевое назначение для размещения и обслуживания стационарной автозаправочной станции. Топография местности -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 - делимый; Коммуникации - электричество, ХВС центральные, ГВС, отопление автономное, канализация септик</t>
  </si>
  <si>
    <t>г. Павлодар</t>
  </si>
  <si>
    <t>г.Усть-Каменогорск</t>
  </si>
  <si>
    <t>KZ0977411KZ161000072</t>
  </si>
  <si>
    <t>KZ5777411KZ161000178</t>
  </si>
  <si>
    <t xml:space="preserve">Жилой дом с земельным участком </t>
  </si>
  <si>
    <t>г. Усть-Каменогорск, 23 жилой микрорайон, уч. 800</t>
  </si>
  <si>
    <t>KZ1577411KZ161000061</t>
  </si>
  <si>
    <t>Ю-Казахстанская область, г.Шымкент, Енбекшинский р-н, ж.м.Бадам, ул.Новостройки, д.9А</t>
  </si>
  <si>
    <t>Жилой дом общей площадью 367,0 кв.м. с земельным участком 0,0563га; Кадастровый номер: 19-309-264-003;  Право собственности - частная собственность; Целевое назначение - для ведения личного подсобного хозяйства и строительства жилого дома; Использование по назначению - н/у; Топография местности - ровный; Ограничения в использовании и обременении  прокладка и эксплуатация необходимых линий электропередач, связи, обеспечения водоснабжения, водоотвода, теплоснабжения, мелиорации и других нужд; Делимость - делимый; Коммуникации: н/у</t>
  </si>
  <si>
    <t>Самосвал Foton</t>
  </si>
  <si>
    <t>Погрузчик колесный LG 956GL</t>
  </si>
  <si>
    <t>KZ5677411KZ161000196</t>
  </si>
  <si>
    <t>KZ2377411KZ161000208</t>
  </si>
  <si>
    <t>KZ8877411KZ161000202</t>
  </si>
  <si>
    <t>KZ0777411KZ161000205</t>
  </si>
  <si>
    <t>KZ4077411KZ161000193</t>
  </si>
  <si>
    <t>KZ2477411KZ161000190</t>
  </si>
  <si>
    <t>KZ8977411KZ161000184</t>
  </si>
  <si>
    <t>KZ0877411KZ161000187</t>
  </si>
  <si>
    <t>Актюбинская область, Мугалжарский р-н, пос Мугалжар, месторождение "Сартауское 5"</t>
  </si>
  <si>
    <t xml:space="preserve"> Актюбинская область, Айтекебийский район, Комсомольский с/о, н/с Богетколь</t>
  </si>
  <si>
    <t>Общей площадью 218,6 кв.м., с земельным участком на праве временного землепользования площадью 0,4000га, кадастровый номер 02:024:007:696</t>
  </si>
  <si>
    <t>Вахтового поселока</t>
  </si>
  <si>
    <t>Актюбинская область, Мугалжарский р-н, пос Мугалжар,
месторождение "Сартауское 5".</t>
  </si>
  <si>
    <t>Баня-сауна с мини бассейнами, бильярдным залом и баром и пристроем (общей площадью 1075 кв.м.) расположенное на земельном участке общей площадью 0,1082 га, кадастровый номер 05:085:080:300</t>
  </si>
  <si>
    <t>3 - х комнатный жилой дом (литер А) с мансардой (литер А1), общей площадью 155 0 кв.м.,  жилой площадью 90 7 кв.м.,  сени (литер а) площадью 14 7 кв.м.,  сарай (литер Г1) площадью 30 кв.м.,  гараж (литер Г2) площадью 23 7 кв.м.,  уборная (литер І) площадью 1 кв.м., ограждение (литер ІІ-ІІІ) с земельным участком площадью 0 1511 га., кадастровый номер: 05:085:105:891</t>
  </si>
  <si>
    <t>Ф1-000237</t>
  </si>
  <si>
    <t>г.Алматы ул. Тулебаева 38</t>
  </si>
  <si>
    <t>ДГУ 75 кВа двигатель - 41005AZLD</t>
  </si>
  <si>
    <t>Год выпуска 2011г.; тип кузова - самосвал; Кузов (VIN) LVBV6PEC8BL039149;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147YD02)</t>
  </si>
  <si>
    <t>Год выпуска 2011г.; тип кузова - самосвал; Кузов (VIN) LVBV6PEC8BL039195;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12 235кг;(гос номер 153YD02)</t>
  </si>
  <si>
    <t>Год выпуска 2011г.; тип кузова - самосвал; Кузов (VIN) LVBV6PEC8BL039131;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143YD02)</t>
  </si>
  <si>
    <t>Год выпуска 2011г.; тип кузова - самосвал; Кузов (VIN) LVBV6PEC8BL039194;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 (гос номер 142YD02)</t>
  </si>
  <si>
    <t>Год выпуска 2011г.; тип кузова - самосвал; Кузов (VIN) LVBV6PEC8BL039193;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145YD02)</t>
  </si>
  <si>
    <t>Год выпуска 2011г.; тип кузова - самосвал; Кузов (VIN) LVBV6PEC8BL039130; Привод - задний; Расположение руля - слева; Цвет желтый; с пробегом; Тип КПП механика; тип двигателя дизель; Объем  10 800; Разрешенная масса 30 000 кг.; Масса без нагрузки 12 235кг; (гос номер 146YD02)</t>
  </si>
  <si>
    <t>Г-006288</t>
  </si>
  <si>
    <t>Г-006396</t>
  </si>
  <si>
    <t>Г-006200</t>
  </si>
  <si>
    <t>Г-006393</t>
  </si>
  <si>
    <t>Г-003889</t>
  </si>
  <si>
    <t>Г-006241</t>
  </si>
  <si>
    <t>Г-006039</t>
  </si>
  <si>
    <t>Г-006353</t>
  </si>
  <si>
    <t>Г-006394</t>
  </si>
  <si>
    <t>Г-006037</t>
  </si>
  <si>
    <t>Г-006038</t>
  </si>
  <si>
    <t>Г-006395</t>
  </si>
  <si>
    <t>Сервер Nutanix NX-3460</t>
  </si>
  <si>
    <t>Система хранения данных Huawei 5500 V3</t>
  </si>
  <si>
    <t>Сервер Nutanix NX 3360</t>
  </si>
  <si>
    <t>Корзина для блэйд серверов HP BLc7000</t>
  </si>
  <si>
    <t>Система хранения данных</t>
  </si>
  <si>
    <t>Сервер - Программно - Аппаратный комплекс NGFW PaloAlto</t>
  </si>
  <si>
    <t>ИБП - Symmetra PX 128 kw</t>
  </si>
  <si>
    <t>Сканер - Сервер Intel Server System R 2208WTTYSR 2U (Комплексная система регистрации и анализа событ</t>
  </si>
  <si>
    <t>Блэйд сервер НР BL-460c Gen9</t>
  </si>
  <si>
    <t>ИБП - Symmetra PX 32 kw</t>
  </si>
  <si>
    <t>г.Алматы ул. Казыбаева 246/2</t>
  </si>
  <si>
    <t>г.Темиртау, проспект Республики 99</t>
  </si>
  <si>
    <t>г. Петропавловск</t>
  </si>
  <si>
    <t xml:space="preserve"> г.Астана, район Алматы, ул. Мәлік Ғабдуллин, д. 3/1, кв. 40</t>
  </si>
  <si>
    <t xml:space="preserve"> г.Астана, район Алматы, пр. Абылай Хана, д. 6/4, кв. 100</t>
  </si>
  <si>
    <t>В-Казахстанская область, г.Усть-Каменогорск, ул.Алтайская, д.34</t>
  </si>
  <si>
    <t>Ф10-000114</t>
  </si>
  <si>
    <t>KZ4977411KZ161000128</t>
  </si>
  <si>
    <t>KZ3877411KZ161000132</t>
  </si>
  <si>
    <t>Используется Ликвидационной комиссией</t>
  </si>
  <si>
    <t>Генератор 30 КVA</t>
  </si>
  <si>
    <t xml:space="preserve"> г.Астана, р-н Сарыарка, ул. Сокпакбаева (ранее ул. 187), д. 20/1, ВП 2</t>
  </si>
  <si>
    <t>Регистрационный номер D 490 AND, заводской номер РТВ00318, номер двигателя ТНХ34409</t>
  </si>
  <si>
    <t>английский</t>
  </si>
  <si>
    <t>Год выпуска 2011г.; тип кузова -Погрузчик колесный; Кузов (VIN) VLG0956LCB9002927; Привод - Полный; Расположение руля - слева; Цвет желтый; с пробегом; Тип КПП механика; тип двигателя дизель; Грузоподъемность 5 000 кг. (рег.номер A491AND)</t>
  </si>
  <si>
    <t>Год выпуска 2011г.; тип кузова - Погрузчик колесный; Кузов (VIN) VLG0956LCB9002931; Привод - полный; Расположение руля - слева; Цвет белый; с пробегом; Тип КПП механика; тип двигателя дизель; Грузоподъемность 5 000 кг.(рег.номер A492AND)</t>
  </si>
  <si>
    <t>Итого</t>
  </si>
  <si>
    <t xml:space="preserve">   231   232</t>
  </si>
  <si>
    <t xml:space="preserve">Нефтебаза с оборудованием. Железнодорожный тупик </t>
  </si>
  <si>
    <t xml:space="preserve"> Нефти База кадастровый номер: 06-091-061-001; Площадь земельного участка 2,2206 га; Право собственности - частная собственность; Целевое назначение - для обслуживания объекта размещения нефтебазы; Топография местности -ровный; Ограничения в использовании и обременении - нет; Делимость - делимый; Коммуникации  Электричество, ХВС - центральные; ГВС, отопление - автономное; канализация - септик.                           Железнодорожный тупик кадастровый номер: 06-091-061-032;
</t>
  </si>
  <si>
    <t>KZ8877411KZ161000105 KZ7177411KZ161000120</t>
  </si>
  <si>
    <t xml:space="preserve">Жамбылская область, р-н Турара Рыскулова, Корагатинский с.о., с.Корагаты, ул.Маншук Маметова, уч.19/1, ст.Луговой </t>
  </si>
  <si>
    <t>Оценочная стоимость  ТОО "City Price" 2025 г.за ед.</t>
  </si>
  <si>
    <t xml:space="preserve"> 2025 год</t>
  </si>
  <si>
    <t>2025 год</t>
  </si>
  <si>
    <t>Экскаватор гусеничный «Caterpillar 336 DL»</t>
  </si>
  <si>
    <t>KZ5577411KZ161000117</t>
  </si>
  <si>
    <t>Павлодарская обл.,Актогайский р-н,с. Актогай,ул.Павла Дубового, строение 18</t>
  </si>
  <si>
    <t>АЗС общей площадью 29,0 кв.м. с земельным участком общей площадью 0,07 га; Кадастровый номер 14-204-095-223; Право собственности частная собственность; Целевое назначение для размещения и обслуживания автозаправочной станции; Топография местности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Делимость: делимый; Коммуникации - Электричество, ХВС центральные, ГВС, отопление автономное, канализация септик</t>
  </si>
  <si>
    <t>Утверждение изменений № 16 в План реализации недвижимости, транспортных средств, а также имущества АО «AsiaCredit Bank (АзияКредит Банк)» оценочной стоимостью свыше 100 (ста) месячных расчетных показателей.</t>
  </si>
  <si>
    <t>Минимальная стоимость (дисконт )</t>
  </si>
  <si>
    <t>голландский</t>
  </si>
  <si>
    <t>АЗС общей площадью 29,0 кв.м. с земельным участком общей площадью 0,0448 га; Кадастровый номер 14-204-094-142; Право собственности частная собственность; Целевое назначение для размещения и обслуживания автозаправочной станции; Топография местности ровный; Ограничения в использовании и обременении установлен сервитут для беспрепятственного доступа при строительстве и эксплуатации коммуникаций; Делимость: делимый; Коммуникации - Электричество, ХВС центральные, ГВС, отопление автономное, канализация септик</t>
  </si>
  <si>
    <t xml:space="preserve">2)движимое имущества </t>
  </si>
  <si>
    <r>
      <rPr>
        <b/>
        <sz val="12"/>
        <rFont val="Times New Roman"/>
        <family val="1"/>
        <charset val="204"/>
      </rPr>
      <t xml:space="preserve">Конселедированный лот:                                   </t>
    </r>
    <r>
      <rPr>
        <sz val="12"/>
        <rFont val="Times New Roman"/>
        <family val="1"/>
        <charset val="204"/>
      </rPr>
      <t xml:space="preserve">1)Комплекс зданий и сооружений;  </t>
    </r>
  </si>
  <si>
    <t>Офисная мебель, орт. Техника техника в кол-ве 2 420 еденицы.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</si>
</sst>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₸_-;\-* #,##0.00\ _₸_-;_-* &quot;-&quot;??\ _₸_-;_-@_-"/>
    <numFmt numFmtId="165" formatCode="_(* #,##0.00_);_(* \(#,##0.00\);_(* &quot;-&quot;??_);_(@_)"/>
    <numFmt numFmtId="166" formatCode="_-* #,##0.00_р_._-;\-* #,##0.00_р_._-;_-* &quot;-&quot;??_р_._-;_-@_-"/>
  </numFmts>
  <fonts count="1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"/>
      <family val="2"/>
      <charset val="204"/>
    </font>
    <font>
      <u/>
      <sz val="10"/>
      <color indexed="12"/>
      <name val="Arial Cyr"/>
      <charset val="204"/>
    </font>
    <font>
      <u/>
      <sz val="9"/>
      <color theme="10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5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  <xf numFmtId="0" fontId="10" fillId="0" borderId="0"/>
    <xf numFmtId="0" fontId="5" fillId="0" borderId="0"/>
    <xf numFmtId="0" fontId="10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" fillId="0" borderId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6" fontId="5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7">
    <xf numFmtId="0" fontId="0" fillId="0" borderId="0" xfId="0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horizontal="center"/>
    </xf>
    <xf numFmtId="3" fontId="12" fillId="3" borderId="0" xfId="0" applyNumberFormat="1" applyFont="1" applyFill="1" applyAlignment="1">
      <alignment horizontal="center"/>
    </xf>
    <xf numFmtId="3" fontId="14" fillId="2" borderId="1" xfId="1" applyNumberFormat="1" applyFont="1" applyFill="1" applyBorder="1" applyAlignment="1">
      <alignment vertical="center" wrapText="1"/>
    </xf>
    <xf numFmtId="3" fontId="14" fillId="2" borderId="1" xfId="1" applyNumberFormat="1" applyFont="1" applyFill="1" applyBorder="1" applyAlignment="1">
      <alignment horizontal="center" vertical="center" wrapText="1"/>
    </xf>
    <xf numFmtId="3" fontId="15" fillId="2" borderId="1" xfId="1" applyNumberFormat="1" applyFont="1" applyFill="1" applyBorder="1" applyAlignment="1">
      <alignment horizontal="center" vertical="center"/>
    </xf>
    <xf numFmtId="3" fontId="14" fillId="2" borderId="1" xfId="1" applyNumberFormat="1" applyFont="1" applyFill="1" applyBorder="1" applyAlignment="1">
      <alignment vertical="center"/>
    </xf>
    <xf numFmtId="3" fontId="14" fillId="2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" fontId="15" fillId="0" borderId="1" xfId="1" applyNumberFormat="1" applyFont="1" applyFill="1" applyBorder="1" applyAlignment="1">
      <alignment horizontal="left" vertical="top" wrapText="1"/>
    </xf>
    <xf numFmtId="3" fontId="14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3" fontId="15" fillId="0" borderId="1" xfId="1" applyNumberFormat="1" applyFont="1" applyFill="1" applyBorder="1" applyAlignment="1">
      <alignment horizontal="left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0" xfId="0" applyFont="1" applyFill="1"/>
    <xf numFmtId="3" fontId="15" fillId="0" borderId="1" xfId="1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wrapText="1"/>
    </xf>
    <xf numFmtId="3" fontId="12" fillId="0" borderId="1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/>
    <xf numFmtId="0" fontId="12" fillId="2" borderId="1" xfId="0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/>
    </xf>
    <xf numFmtId="3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3" fontId="14" fillId="0" borderId="1" xfId="1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top" wrapText="1"/>
    </xf>
    <xf numFmtId="0" fontId="12" fillId="0" borderId="1" xfId="0" applyFont="1" applyFill="1" applyBorder="1" applyAlignment="1">
      <alignment wrapText="1"/>
    </xf>
    <xf numFmtId="3" fontId="15" fillId="0" borderId="1" xfId="1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/>
    <xf numFmtId="3" fontId="13" fillId="0" borderId="1" xfId="0" applyNumberFormat="1" applyFont="1" applyFill="1" applyBorder="1" applyAlignment="1">
      <alignment horizontal="center" vertical="center"/>
    </xf>
    <xf numFmtId="3" fontId="12" fillId="3" borderId="0" xfId="0" applyNumberFormat="1" applyFont="1" applyFill="1" applyAlignment="1">
      <alignment horizontal="center" vertical="center"/>
    </xf>
    <xf numFmtId="3" fontId="12" fillId="0" borderId="6" xfId="0" applyNumberFormat="1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3" fontId="15" fillId="0" borderId="6" xfId="1" applyNumberFormat="1" applyFont="1" applyFill="1" applyBorder="1" applyAlignment="1">
      <alignment horizontal="center" vertical="center" wrapText="1"/>
    </xf>
    <xf numFmtId="3" fontId="15" fillId="0" borderId="7" xfId="1" applyNumberFormat="1" applyFont="1" applyFill="1" applyBorder="1" applyAlignment="1">
      <alignment horizontal="center" vertical="center" wrapText="1"/>
    </xf>
    <xf numFmtId="3" fontId="14" fillId="0" borderId="6" xfId="1" applyNumberFormat="1" applyFont="1" applyFill="1" applyBorder="1" applyAlignment="1">
      <alignment horizontal="center" vertical="center" wrapText="1"/>
    </xf>
    <xf numFmtId="3" fontId="14" fillId="0" borderId="7" xfId="1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7" xfId="1" applyNumberFormat="1" applyFont="1" applyFill="1" applyBorder="1" applyAlignment="1">
      <alignment horizontal="left" vertical="center" wrapText="1"/>
    </xf>
    <xf numFmtId="3" fontId="15" fillId="0" borderId="1" xfId="1" applyNumberFormat="1" applyFont="1" applyFill="1" applyBorder="1" applyAlignment="1">
      <alignment horizontal="center" vertical="top" wrapText="1"/>
    </xf>
    <xf numFmtId="3" fontId="15" fillId="0" borderId="6" xfId="1" applyNumberFormat="1" applyFont="1" applyFill="1" applyBorder="1" applyAlignment="1">
      <alignment horizontal="center" vertical="top" wrapText="1"/>
    </xf>
    <xf numFmtId="3" fontId="15" fillId="0" borderId="7" xfId="1" applyNumberFormat="1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center" vertical="top"/>
    </xf>
    <xf numFmtId="0" fontId="15" fillId="0" borderId="7" xfId="0" applyFont="1" applyFill="1" applyBorder="1" applyAlignment="1">
      <alignment horizontal="center" vertical="top"/>
    </xf>
  </cellXfs>
  <cellStyles count="35">
    <cellStyle name="AFE_Расчет ЗАО Интерферрум-Металл" xfId="4"/>
    <cellStyle name="Гиперссылка 2" xfId="5"/>
    <cellStyle name="Гиперссылка 2 2" xfId="6"/>
    <cellStyle name="Гиперссылка 3" xfId="7"/>
    <cellStyle name="Гиперссылка 3 2" xfId="8"/>
    <cellStyle name="Обычный" xfId="0" builtinId="0"/>
    <cellStyle name="Обычный 2" xfId="9"/>
    <cellStyle name="Обычный 2 2 2" xfId="10"/>
    <cellStyle name="Обычный 2 2 2 2" xfId="3"/>
    <cellStyle name="Обычный 2 3" xfId="11"/>
    <cellStyle name="Обычный 2 3 2" xfId="12"/>
    <cellStyle name="Обычный 2 6" xfId="13"/>
    <cellStyle name="Обычный 3" xfId="14"/>
    <cellStyle name="Обычный 3 2" xfId="15"/>
    <cellStyle name="Обычный 3 2 2" xfId="16"/>
    <cellStyle name="Обычный 3 3" xfId="17"/>
    <cellStyle name="Обычный 3 3 2" xfId="18"/>
    <cellStyle name="Обычный 3 4" xfId="19"/>
    <cellStyle name="Обычный 3 5" xfId="20"/>
    <cellStyle name="Обычный 4" xfId="21"/>
    <cellStyle name="Обычный 5" xfId="22"/>
    <cellStyle name="Обычный 5 2" xfId="2"/>
    <cellStyle name="Процентный 2" xfId="23"/>
    <cellStyle name="Процентный 2 2 2" xfId="24"/>
    <cellStyle name="Процентный 3" xfId="25"/>
    <cellStyle name="Процентный 3 2" xfId="34"/>
    <cellStyle name="Процентный 4" xfId="26"/>
    <cellStyle name="Процентный 4 2" xfId="27"/>
    <cellStyle name="Процентный 4 3" xfId="28"/>
    <cellStyle name="Процентный 6" xfId="29"/>
    <cellStyle name="Процентный 6 2" xfId="30"/>
    <cellStyle name="Финансовый" xfId="1" builtinId="3"/>
    <cellStyle name="Финансовый 2" xfId="31"/>
    <cellStyle name="Финансовый 3" xfId="32"/>
    <cellStyle name="Финансовый 8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0"/>
  <sheetViews>
    <sheetView tabSelected="1" workbookViewId="0">
      <selection activeCell="N5" sqref="N5:N6"/>
    </sheetView>
  </sheetViews>
  <sheetFormatPr defaultRowHeight="15.75" x14ac:dyDescent="0.25"/>
  <cols>
    <col min="1" max="1" width="0.42578125" style="2" customWidth="1"/>
    <col min="2" max="2" width="4.85546875" style="1" customWidth="1"/>
    <col min="3" max="3" width="14.28515625" style="2" customWidth="1"/>
    <col min="4" max="4" width="5" style="2" customWidth="1"/>
    <col min="5" max="5" width="25.28515625" style="3" customWidth="1"/>
    <col min="6" max="6" width="17.42578125" style="2" customWidth="1"/>
    <col min="7" max="7" width="24.5703125" style="2" customWidth="1"/>
    <col min="8" max="8" width="4" style="2" customWidth="1"/>
    <col min="9" max="9" width="53.7109375" style="2" customWidth="1"/>
    <col min="10" max="10" width="14" style="4" customWidth="1"/>
    <col min="11" max="11" width="14.28515625" style="4" customWidth="1"/>
    <col min="12" max="12" width="13" style="2" customWidth="1"/>
    <col min="13" max="13" width="14.28515625" style="43" customWidth="1"/>
    <col min="14" max="14" width="14.5703125" style="43" customWidth="1"/>
    <col min="15" max="15" width="15.5703125" style="2" customWidth="1"/>
    <col min="16" max="16384" width="9.140625" style="2"/>
  </cols>
  <sheetData>
    <row r="2" spans="2:15" x14ac:dyDescent="0.25">
      <c r="B2" s="48" t="s">
        <v>129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</row>
    <row r="3" spans="2:15" ht="78.75" x14ac:dyDescent="0.25">
      <c r="B3" s="5" t="s">
        <v>9</v>
      </c>
      <c r="C3" s="6" t="s">
        <v>4</v>
      </c>
      <c r="D3" s="6" t="s">
        <v>10</v>
      </c>
      <c r="E3" s="6" t="s">
        <v>0</v>
      </c>
      <c r="F3" s="6" t="s">
        <v>11</v>
      </c>
      <c r="G3" s="6" t="s">
        <v>1</v>
      </c>
      <c r="H3" s="6" t="s">
        <v>8</v>
      </c>
      <c r="I3" s="6" t="s">
        <v>2</v>
      </c>
      <c r="J3" s="6" t="s">
        <v>122</v>
      </c>
      <c r="K3" s="6" t="s">
        <v>3</v>
      </c>
      <c r="L3" s="6" t="s">
        <v>12</v>
      </c>
      <c r="M3" s="6" t="s">
        <v>13</v>
      </c>
      <c r="N3" s="6" t="s">
        <v>130</v>
      </c>
      <c r="O3" s="6" t="s">
        <v>14</v>
      </c>
    </row>
    <row r="4" spans="2:15" x14ac:dyDescent="0.25">
      <c r="B4" s="7"/>
      <c r="C4" s="8" t="s">
        <v>15</v>
      </c>
      <c r="D4" s="8"/>
      <c r="E4" s="9"/>
      <c r="F4" s="8"/>
      <c r="G4" s="8"/>
      <c r="H4" s="9"/>
      <c r="I4" s="8"/>
      <c r="J4" s="9"/>
      <c r="K4" s="9"/>
      <c r="L4" s="8"/>
      <c r="M4" s="9"/>
      <c r="N4" s="9"/>
      <c r="O4" s="8"/>
    </row>
    <row r="5" spans="2:15" s="17" customFormat="1" ht="168.75" customHeight="1" x14ac:dyDescent="0.25">
      <c r="B5" s="46">
        <v>1</v>
      </c>
      <c r="C5" s="63" t="s">
        <v>19</v>
      </c>
      <c r="D5" s="54">
        <v>3</v>
      </c>
      <c r="E5" s="65" t="s">
        <v>16</v>
      </c>
      <c r="F5" s="62" t="s">
        <v>134</v>
      </c>
      <c r="G5" s="52" t="s">
        <v>20</v>
      </c>
      <c r="H5" s="46">
        <v>1</v>
      </c>
      <c r="I5" s="14" t="s">
        <v>22</v>
      </c>
      <c r="J5" s="15">
        <v>59911336</v>
      </c>
      <c r="K5" s="15">
        <v>59911336</v>
      </c>
      <c r="L5" s="58" t="s">
        <v>113</v>
      </c>
      <c r="M5" s="44">
        <v>3648177</v>
      </c>
      <c r="N5" s="44">
        <v>72963543</v>
      </c>
      <c r="O5" s="58" t="s">
        <v>123</v>
      </c>
    </row>
    <row r="6" spans="2:15" s="17" customFormat="1" ht="67.5" customHeight="1" x14ac:dyDescent="0.25">
      <c r="B6" s="47"/>
      <c r="C6" s="64"/>
      <c r="D6" s="55"/>
      <c r="E6" s="66"/>
      <c r="F6" s="62" t="s">
        <v>133</v>
      </c>
      <c r="G6" s="53"/>
      <c r="H6" s="47"/>
      <c r="I6" s="14" t="s">
        <v>135</v>
      </c>
      <c r="J6" s="15">
        <v>13052207</v>
      </c>
      <c r="K6" s="15">
        <v>13052207</v>
      </c>
      <c r="L6" s="59"/>
      <c r="M6" s="45"/>
      <c r="N6" s="45"/>
      <c r="O6" s="59"/>
    </row>
    <row r="7" spans="2:15" s="17" customFormat="1" ht="141.75" x14ac:dyDescent="0.25">
      <c r="B7" s="10">
        <v>2</v>
      </c>
      <c r="C7" s="11" t="s">
        <v>19</v>
      </c>
      <c r="D7" s="12">
        <v>4</v>
      </c>
      <c r="E7" s="13" t="s">
        <v>17</v>
      </c>
      <c r="F7" s="11" t="s">
        <v>18</v>
      </c>
      <c r="G7" s="11" t="s">
        <v>21</v>
      </c>
      <c r="H7" s="10">
        <v>1</v>
      </c>
      <c r="I7" s="11" t="s">
        <v>23</v>
      </c>
      <c r="J7" s="15">
        <v>13177800</v>
      </c>
      <c r="K7" s="15">
        <v>13177800</v>
      </c>
      <c r="L7" s="16" t="s">
        <v>131</v>
      </c>
      <c r="M7" s="15">
        <f t="shared" ref="M5:M19" si="0">J7*5/100</f>
        <v>658890</v>
      </c>
      <c r="N7" s="15">
        <f t="shared" ref="N7:N49" si="1">(J7*90)/100</f>
        <v>11860020</v>
      </c>
      <c r="O7" s="16" t="s">
        <v>123</v>
      </c>
    </row>
    <row r="8" spans="2:15" s="17" customFormat="1" ht="25.5" customHeight="1" x14ac:dyDescent="0.25">
      <c r="B8" s="10">
        <v>3</v>
      </c>
      <c r="C8" s="14" t="s">
        <v>24</v>
      </c>
      <c r="D8" s="12">
        <v>45</v>
      </c>
      <c r="E8" s="18" t="s">
        <v>69</v>
      </c>
      <c r="F8" s="14" t="s">
        <v>110</v>
      </c>
      <c r="G8" s="14" t="s">
        <v>70</v>
      </c>
      <c r="H8" s="10">
        <v>1</v>
      </c>
      <c r="I8" s="14" t="s">
        <v>109</v>
      </c>
      <c r="J8" s="19">
        <v>542966</v>
      </c>
      <c r="K8" s="15">
        <v>542966</v>
      </c>
      <c r="L8" s="16" t="s">
        <v>131</v>
      </c>
      <c r="M8" s="15">
        <f t="shared" si="0"/>
        <v>27148.3</v>
      </c>
      <c r="N8" s="15">
        <f t="shared" si="1"/>
        <v>488669.4</v>
      </c>
      <c r="O8" s="16" t="s">
        <v>123</v>
      </c>
    </row>
    <row r="9" spans="2:15" s="17" customFormat="1" ht="31.5" x14ac:dyDescent="0.25">
      <c r="B9" s="10">
        <v>4</v>
      </c>
      <c r="C9" s="14" t="s">
        <v>24</v>
      </c>
      <c r="D9" s="12">
        <v>138</v>
      </c>
      <c r="E9" s="20" t="s">
        <v>78</v>
      </c>
      <c r="F9" s="21" t="s">
        <v>90</v>
      </c>
      <c r="G9" s="14" t="s">
        <v>70</v>
      </c>
      <c r="H9" s="10">
        <v>1</v>
      </c>
      <c r="I9" s="14" t="s">
        <v>109</v>
      </c>
      <c r="J9" s="22">
        <v>3964982</v>
      </c>
      <c r="K9" s="22">
        <v>3964982</v>
      </c>
      <c r="L9" s="16" t="s">
        <v>131</v>
      </c>
      <c r="M9" s="15">
        <f t="shared" si="0"/>
        <v>198249.1</v>
      </c>
      <c r="N9" s="15">
        <f t="shared" si="1"/>
        <v>3568483.8</v>
      </c>
      <c r="O9" s="16" t="s">
        <v>123</v>
      </c>
    </row>
    <row r="10" spans="2:15" s="17" customFormat="1" ht="63" x14ac:dyDescent="0.25">
      <c r="B10" s="10">
        <v>5</v>
      </c>
      <c r="C10" s="14" t="s">
        <v>24</v>
      </c>
      <c r="D10" s="12">
        <v>140</v>
      </c>
      <c r="E10" s="20" t="s">
        <v>79</v>
      </c>
      <c r="F10" s="21" t="s">
        <v>91</v>
      </c>
      <c r="G10" s="14" t="s">
        <v>70</v>
      </c>
      <c r="H10" s="10">
        <v>1</v>
      </c>
      <c r="I10" s="14" t="s">
        <v>109</v>
      </c>
      <c r="J10" s="22">
        <v>2506334</v>
      </c>
      <c r="K10" s="22">
        <v>2506334</v>
      </c>
      <c r="L10" s="16" t="s">
        <v>131</v>
      </c>
      <c r="M10" s="15">
        <f t="shared" si="0"/>
        <v>125316.7</v>
      </c>
      <c r="N10" s="15">
        <f t="shared" si="1"/>
        <v>2255700.6</v>
      </c>
      <c r="O10" s="16" t="s">
        <v>123</v>
      </c>
    </row>
    <row r="11" spans="2:15" s="17" customFormat="1" ht="31.5" x14ac:dyDescent="0.25">
      <c r="B11" s="10">
        <v>6</v>
      </c>
      <c r="C11" s="14" t="s">
        <v>24</v>
      </c>
      <c r="D11" s="12">
        <v>139</v>
      </c>
      <c r="E11" s="20" t="s">
        <v>80</v>
      </c>
      <c r="F11" s="21" t="s">
        <v>92</v>
      </c>
      <c r="G11" s="14" t="s">
        <v>70</v>
      </c>
      <c r="H11" s="10">
        <v>1</v>
      </c>
      <c r="I11" s="14" t="s">
        <v>109</v>
      </c>
      <c r="J11" s="15">
        <v>2299299</v>
      </c>
      <c r="K11" s="15">
        <v>2299299</v>
      </c>
      <c r="L11" s="16" t="s">
        <v>131</v>
      </c>
      <c r="M11" s="15">
        <f t="shared" si="0"/>
        <v>114964.95</v>
      </c>
      <c r="N11" s="15">
        <f t="shared" si="1"/>
        <v>2069369.1</v>
      </c>
      <c r="O11" s="16" t="s">
        <v>123</v>
      </c>
    </row>
    <row r="12" spans="2:15" s="17" customFormat="1" ht="47.25" x14ac:dyDescent="0.25">
      <c r="B12" s="10">
        <v>7</v>
      </c>
      <c r="C12" s="14" t="s">
        <v>24</v>
      </c>
      <c r="D12" s="12">
        <v>142</v>
      </c>
      <c r="E12" s="20" t="s">
        <v>81</v>
      </c>
      <c r="F12" s="21" t="s">
        <v>93</v>
      </c>
      <c r="G12" s="14" t="s">
        <v>70</v>
      </c>
      <c r="H12" s="10">
        <v>1</v>
      </c>
      <c r="I12" s="14" t="s">
        <v>109</v>
      </c>
      <c r="J12" s="22">
        <v>1200828</v>
      </c>
      <c r="K12" s="22">
        <v>1200828</v>
      </c>
      <c r="L12" s="16" t="s">
        <v>131</v>
      </c>
      <c r="M12" s="15">
        <f t="shared" si="0"/>
        <v>60041.4</v>
      </c>
      <c r="N12" s="15">
        <f t="shared" si="1"/>
        <v>1080745.2</v>
      </c>
      <c r="O12" s="16" t="s">
        <v>123</v>
      </c>
    </row>
    <row r="13" spans="2:15" s="17" customFormat="1" ht="47.25" x14ac:dyDescent="0.25">
      <c r="B13" s="10">
        <v>8</v>
      </c>
      <c r="C13" s="14" t="s">
        <v>24</v>
      </c>
      <c r="D13" s="12">
        <v>141</v>
      </c>
      <c r="E13" s="20" t="s">
        <v>82</v>
      </c>
      <c r="F13" s="21" t="s">
        <v>94</v>
      </c>
      <c r="G13" s="14" t="s">
        <v>100</v>
      </c>
      <c r="H13" s="10">
        <v>1</v>
      </c>
      <c r="I13" s="14"/>
      <c r="J13" s="22">
        <v>1331127</v>
      </c>
      <c r="K13" s="22">
        <v>1331127</v>
      </c>
      <c r="L13" s="16" t="s">
        <v>131</v>
      </c>
      <c r="M13" s="15">
        <f t="shared" si="0"/>
        <v>66556.350000000006</v>
      </c>
      <c r="N13" s="15">
        <f t="shared" si="1"/>
        <v>1198014.3</v>
      </c>
      <c r="O13" s="16" t="s">
        <v>123</v>
      </c>
    </row>
    <row r="14" spans="2:15" s="17" customFormat="1" ht="78.75" x14ac:dyDescent="0.25">
      <c r="B14" s="10">
        <v>9</v>
      </c>
      <c r="C14" s="14" t="s">
        <v>24</v>
      </c>
      <c r="D14" s="12">
        <v>143</v>
      </c>
      <c r="E14" s="20" t="s">
        <v>83</v>
      </c>
      <c r="F14" s="21" t="s">
        <v>95</v>
      </c>
      <c r="G14" s="14" t="s">
        <v>100</v>
      </c>
      <c r="H14" s="10">
        <v>1</v>
      </c>
      <c r="I14" s="14"/>
      <c r="J14" s="15">
        <v>1038241</v>
      </c>
      <c r="K14" s="15">
        <v>1038241</v>
      </c>
      <c r="L14" s="16" t="s">
        <v>131</v>
      </c>
      <c r="M14" s="15">
        <f t="shared" si="0"/>
        <v>51912.05</v>
      </c>
      <c r="N14" s="15">
        <f t="shared" si="1"/>
        <v>934416.9</v>
      </c>
      <c r="O14" s="16" t="s">
        <v>123</v>
      </c>
    </row>
    <row r="15" spans="2:15" s="17" customFormat="1" ht="31.5" x14ac:dyDescent="0.25">
      <c r="B15" s="10">
        <v>10</v>
      </c>
      <c r="C15" s="14" t="s">
        <v>24</v>
      </c>
      <c r="D15" s="12">
        <v>28</v>
      </c>
      <c r="E15" s="20" t="s">
        <v>84</v>
      </c>
      <c r="F15" s="21" t="s">
        <v>96</v>
      </c>
      <c r="G15" s="14" t="s">
        <v>100</v>
      </c>
      <c r="H15" s="10">
        <v>1</v>
      </c>
      <c r="I15" s="14"/>
      <c r="J15" s="22">
        <v>950708</v>
      </c>
      <c r="K15" s="22">
        <v>950708</v>
      </c>
      <c r="L15" s="16" t="s">
        <v>131</v>
      </c>
      <c r="M15" s="15">
        <f t="shared" si="0"/>
        <v>47535.4</v>
      </c>
      <c r="N15" s="15">
        <f t="shared" si="1"/>
        <v>855637.2</v>
      </c>
      <c r="O15" s="16" t="s">
        <v>123</v>
      </c>
    </row>
    <row r="16" spans="2:15" s="17" customFormat="1" ht="141.75" x14ac:dyDescent="0.25">
      <c r="B16" s="10">
        <v>11</v>
      </c>
      <c r="C16" s="14" t="s">
        <v>24</v>
      </c>
      <c r="D16" s="12">
        <v>144</v>
      </c>
      <c r="E16" s="20" t="s">
        <v>85</v>
      </c>
      <c r="F16" s="21" t="s">
        <v>97</v>
      </c>
      <c r="G16" s="14" t="s">
        <v>100</v>
      </c>
      <c r="H16" s="10">
        <v>1</v>
      </c>
      <c r="I16" s="14"/>
      <c r="J16" s="15">
        <v>826497</v>
      </c>
      <c r="K16" s="15">
        <v>826497</v>
      </c>
      <c r="L16" s="16" t="s">
        <v>131</v>
      </c>
      <c r="M16" s="15">
        <f t="shared" si="0"/>
        <v>41324.85</v>
      </c>
      <c r="N16" s="15">
        <f t="shared" si="1"/>
        <v>743847.3</v>
      </c>
      <c r="O16" s="16" t="s">
        <v>123</v>
      </c>
    </row>
    <row r="17" spans="1:15" s="17" customFormat="1" ht="47.25" x14ac:dyDescent="0.25">
      <c r="B17" s="10">
        <v>12</v>
      </c>
      <c r="C17" s="14" t="s">
        <v>24</v>
      </c>
      <c r="D17" s="12">
        <v>145</v>
      </c>
      <c r="E17" s="20" t="s">
        <v>86</v>
      </c>
      <c r="F17" s="21" t="s">
        <v>98</v>
      </c>
      <c r="G17" s="14" t="s">
        <v>70</v>
      </c>
      <c r="H17" s="10">
        <v>1</v>
      </c>
      <c r="I17" s="14" t="s">
        <v>109</v>
      </c>
      <c r="J17" s="22">
        <v>723185</v>
      </c>
      <c r="K17" s="22">
        <v>723185</v>
      </c>
      <c r="L17" s="16" t="s">
        <v>131</v>
      </c>
      <c r="M17" s="15">
        <f t="shared" si="0"/>
        <v>36159.25</v>
      </c>
      <c r="N17" s="15">
        <f t="shared" si="1"/>
        <v>650866.5</v>
      </c>
      <c r="O17" s="16" t="s">
        <v>123</v>
      </c>
    </row>
    <row r="18" spans="1:15" s="17" customFormat="1" ht="31.5" x14ac:dyDescent="0.25">
      <c r="B18" s="10">
        <v>13</v>
      </c>
      <c r="C18" s="14" t="s">
        <v>24</v>
      </c>
      <c r="D18" s="12">
        <v>31</v>
      </c>
      <c r="E18" s="20" t="s">
        <v>87</v>
      </c>
      <c r="F18" s="21" t="s">
        <v>99</v>
      </c>
      <c r="G18" s="14" t="s">
        <v>100</v>
      </c>
      <c r="H18" s="10">
        <v>1</v>
      </c>
      <c r="I18" s="14"/>
      <c r="J18" s="22">
        <v>436749</v>
      </c>
      <c r="K18" s="22">
        <v>436749</v>
      </c>
      <c r="L18" s="16" t="s">
        <v>131</v>
      </c>
      <c r="M18" s="15">
        <f t="shared" si="0"/>
        <v>21837.45</v>
      </c>
      <c r="N18" s="15">
        <f t="shared" si="1"/>
        <v>393074.1</v>
      </c>
      <c r="O18" s="16" t="s">
        <v>123</v>
      </c>
    </row>
    <row r="19" spans="1:15" s="17" customFormat="1" ht="31.5" x14ac:dyDescent="0.25">
      <c r="B19" s="10">
        <v>14</v>
      </c>
      <c r="C19" s="14" t="s">
        <v>24</v>
      </c>
      <c r="D19" s="12">
        <v>32</v>
      </c>
      <c r="E19" s="20" t="s">
        <v>88</v>
      </c>
      <c r="F19" s="21" t="s">
        <v>99</v>
      </c>
      <c r="G19" s="14" t="s">
        <v>100</v>
      </c>
      <c r="H19" s="10">
        <v>1</v>
      </c>
      <c r="I19" s="14"/>
      <c r="J19" s="22">
        <v>436749</v>
      </c>
      <c r="K19" s="22">
        <v>436749</v>
      </c>
      <c r="L19" s="16" t="s">
        <v>131</v>
      </c>
      <c r="M19" s="15">
        <f t="shared" si="0"/>
        <v>21837.45</v>
      </c>
      <c r="N19" s="15">
        <f t="shared" si="1"/>
        <v>393074.1</v>
      </c>
      <c r="O19" s="16" t="s">
        <v>123</v>
      </c>
    </row>
    <row r="20" spans="1:15" s="17" customFormat="1" ht="47.25" x14ac:dyDescent="0.25">
      <c r="B20" s="10">
        <v>15</v>
      </c>
      <c r="C20" s="14" t="s">
        <v>24</v>
      </c>
      <c r="D20" s="12">
        <v>146</v>
      </c>
      <c r="E20" s="20" t="s">
        <v>89</v>
      </c>
      <c r="F20" s="21" t="s">
        <v>98</v>
      </c>
      <c r="G20" s="14" t="s">
        <v>70</v>
      </c>
      <c r="H20" s="10">
        <v>1</v>
      </c>
      <c r="I20" s="14" t="s">
        <v>109</v>
      </c>
      <c r="J20" s="22">
        <v>477643</v>
      </c>
      <c r="K20" s="22">
        <v>477643</v>
      </c>
      <c r="L20" s="16" t="s">
        <v>131</v>
      </c>
      <c r="M20" s="15">
        <f t="shared" ref="M20" si="2">J20*5/100</f>
        <v>23882.15</v>
      </c>
      <c r="N20" s="15">
        <f t="shared" si="1"/>
        <v>429878.7</v>
      </c>
      <c r="O20" s="16" t="s">
        <v>123</v>
      </c>
    </row>
    <row r="21" spans="1:15" ht="15.75" customHeight="1" x14ac:dyDescent="0.25">
      <c r="B21" s="23"/>
      <c r="C21" s="24" t="s">
        <v>5</v>
      </c>
      <c r="D21" s="24"/>
      <c r="E21" s="25"/>
      <c r="F21" s="24"/>
      <c r="G21" s="24"/>
      <c r="H21" s="23"/>
      <c r="I21" s="24"/>
      <c r="J21" s="26"/>
      <c r="K21" s="26"/>
      <c r="L21" s="27"/>
      <c r="M21" s="27"/>
      <c r="N21" s="27"/>
      <c r="O21" s="28"/>
    </row>
    <row r="22" spans="1:15" s="17" customFormat="1" ht="141.75" x14ac:dyDescent="0.25">
      <c r="A22" s="17">
        <v>34</v>
      </c>
      <c r="B22" s="10">
        <v>16</v>
      </c>
      <c r="C22" s="29" t="s">
        <v>5</v>
      </c>
      <c r="D22" s="31">
        <v>210</v>
      </c>
      <c r="E22" s="30" t="s">
        <v>25</v>
      </c>
      <c r="F22" s="14" t="s">
        <v>30</v>
      </c>
      <c r="G22" s="14" t="s">
        <v>111</v>
      </c>
      <c r="H22" s="10">
        <v>1</v>
      </c>
      <c r="I22" s="14" t="s">
        <v>31</v>
      </c>
      <c r="J22" s="15">
        <v>18765859</v>
      </c>
      <c r="K22" s="15">
        <v>18765859</v>
      </c>
      <c r="L22" s="16" t="s">
        <v>131</v>
      </c>
      <c r="M22" s="15">
        <f t="shared" ref="M22:M24" si="3">J22*5/100</f>
        <v>938292.95</v>
      </c>
      <c r="N22" s="15">
        <f t="shared" si="1"/>
        <v>16889273.100000001</v>
      </c>
      <c r="O22" s="16" t="s">
        <v>124</v>
      </c>
    </row>
    <row r="23" spans="1:15" s="17" customFormat="1" ht="141.75" x14ac:dyDescent="0.25">
      <c r="B23" s="10">
        <v>17</v>
      </c>
      <c r="C23" s="29" t="s">
        <v>5</v>
      </c>
      <c r="D23" s="12">
        <v>211</v>
      </c>
      <c r="E23" s="30" t="s">
        <v>26</v>
      </c>
      <c r="F23" s="14" t="s">
        <v>28</v>
      </c>
      <c r="G23" s="14" t="s">
        <v>104</v>
      </c>
      <c r="H23" s="10">
        <v>1</v>
      </c>
      <c r="I23" s="14" t="s">
        <v>32</v>
      </c>
      <c r="J23" s="15">
        <v>29214838</v>
      </c>
      <c r="K23" s="15">
        <v>29214838</v>
      </c>
      <c r="L23" s="16" t="s">
        <v>131</v>
      </c>
      <c r="M23" s="15">
        <f t="shared" si="3"/>
        <v>1460741.9</v>
      </c>
      <c r="N23" s="15">
        <f t="shared" si="1"/>
        <v>26293354.199999999</v>
      </c>
      <c r="O23" s="16" t="s">
        <v>124</v>
      </c>
    </row>
    <row r="24" spans="1:15" s="17" customFormat="1" ht="158.25" customHeight="1" x14ac:dyDescent="0.25">
      <c r="B24" s="10">
        <v>18</v>
      </c>
      <c r="C24" s="29" t="s">
        <v>5</v>
      </c>
      <c r="D24" s="12">
        <v>212</v>
      </c>
      <c r="E24" s="30" t="s">
        <v>27</v>
      </c>
      <c r="F24" s="14" t="s">
        <v>29</v>
      </c>
      <c r="G24" s="14" t="s">
        <v>103</v>
      </c>
      <c r="H24" s="10">
        <v>1</v>
      </c>
      <c r="I24" s="14" t="s">
        <v>33</v>
      </c>
      <c r="J24" s="15">
        <v>29408562</v>
      </c>
      <c r="K24" s="15">
        <v>29408562</v>
      </c>
      <c r="L24" s="16" t="s">
        <v>131</v>
      </c>
      <c r="M24" s="15">
        <f t="shared" si="3"/>
        <v>1470428.1</v>
      </c>
      <c r="N24" s="15">
        <f t="shared" si="1"/>
        <v>26467705.800000001</v>
      </c>
      <c r="O24" s="16" t="s">
        <v>124</v>
      </c>
    </row>
    <row r="25" spans="1:15" ht="18" customHeight="1" x14ac:dyDescent="0.25">
      <c r="B25" s="23"/>
      <c r="C25" s="32" t="s">
        <v>34</v>
      </c>
      <c r="D25" s="24"/>
      <c r="E25" s="25"/>
      <c r="F25" s="24"/>
      <c r="G25" s="24"/>
      <c r="H25" s="23"/>
      <c r="I25" s="24"/>
      <c r="J25" s="26"/>
      <c r="K25" s="26"/>
      <c r="L25" s="27"/>
      <c r="M25" s="27"/>
      <c r="N25" s="27"/>
      <c r="O25" s="28"/>
    </row>
    <row r="26" spans="1:15" s="17" customFormat="1" ht="105" customHeight="1" x14ac:dyDescent="0.25">
      <c r="B26" s="46">
        <v>19</v>
      </c>
      <c r="C26" s="52" t="s">
        <v>34</v>
      </c>
      <c r="D26" s="54" t="s">
        <v>117</v>
      </c>
      <c r="E26" s="56" t="s">
        <v>120</v>
      </c>
      <c r="F26" s="52" t="s">
        <v>118</v>
      </c>
      <c r="G26" s="60" t="s">
        <v>121</v>
      </c>
      <c r="H26" s="46">
        <v>1</v>
      </c>
      <c r="I26" s="60" t="s">
        <v>119</v>
      </c>
      <c r="J26" s="44">
        <v>214394052</v>
      </c>
      <c r="K26" s="44">
        <v>214394052</v>
      </c>
      <c r="L26" s="58" t="s">
        <v>131</v>
      </c>
      <c r="M26" s="44">
        <f t="shared" ref="M26" si="4">J26*5/100</f>
        <v>10719702.6</v>
      </c>
      <c r="N26" s="44">
        <f t="shared" si="1"/>
        <v>192954646.80000001</v>
      </c>
      <c r="O26" s="58" t="s">
        <v>124</v>
      </c>
    </row>
    <row r="27" spans="1:15" s="17" customFormat="1" ht="113.25" customHeight="1" x14ac:dyDescent="0.25">
      <c r="B27" s="47"/>
      <c r="C27" s="53"/>
      <c r="D27" s="55"/>
      <c r="E27" s="57"/>
      <c r="F27" s="53"/>
      <c r="G27" s="61"/>
      <c r="H27" s="47"/>
      <c r="I27" s="61"/>
      <c r="J27" s="45"/>
      <c r="K27" s="45"/>
      <c r="L27" s="59"/>
      <c r="M27" s="45"/>
      <c r="N27" s="45"/>
      <c r="O27" s="59"/>
    </row>
    <row r="28" spans="1:15" x14ac:dyDescent="0.25">
      <c r="B28" s="23"/>
      <c r="C28" s="24" t="s">
        <v>35</v>
      </c>
      <c r="D28" s="24"/>
      <c r="E28" s="25"/>
      <c r="F28" s="24"/>
      <c r="G28" s="24"/>
      <c r="H28" s="23"/>
      <c r="I28" s="24"/>
      <c r="J28" s="26"/>
      <c r="K28" s="26"/>
      <c r="L28" s="23"/>
      <c r="M28" s="27"/>
      <c r="N28" s="27"/>
      <c r="O28" s="28"/>
    </row>
    <row r="29" spans="1:15" s="17" customFormat="1" ht="220.5" x14ac:dyDescent="0.25">
      <c r="B29" s="10">
        <v>20</v>
      </c>
      <c r="C29" s="33" t="s">
        <v>43</v>
      </c>
      <c r="D29" s="12">
        <v>287</v>
      </c>
      <c r="E29" s="30" t="s">
        <v>36</v>
      </c>
      <c r="F29" s="14" t="s">
        <v>39</v>
      </c>
      <c r="G29" s="14" t="s">
        <v>40</v>
      </c>
      <c r="H29" s="10">
        <v>1</v>
      </c>
      <c r="I29" s="14" t="s">
        <v>42</v>
      </c>
      <c r="J29" s="15">
        <v>3192792</v>
      </c>
      <c r="K29" s="15">
        <v>3192792</v>
      </c>
      <c r="L29" s="16" t="s">
        <v>131</v>
      </c>
      <c r="M29" s="15">
        <f t="shared" ref="M29" si="5">J29*5/100</f>
        <v>159639.6</v>
      </c>
      <c r="N29" s="15">
        <f t="shared" si="1"/>
        <v>2873512.8</v>
      </c>
      <c r="O29" s="16" t="s">
        <v>124</v>
      </c>
    </row>
    <row r="30" spans="1:15" s="17" customFormat="1" ht="189" x14ac:dyDescent="0.25">
      <c r="B30" s="10">
        <v>21</v>
      </c>
      <c r="C30" s="33" t="s">
        <v>43</v>
      </c>
      <c r="D30" s="12">
        <v>288</v>
      </c>
      <c r="E30" s="30" t="s">
        <v>37</v>
      </c>
      <c r="F30" s="14" t="s">
        <v>39</v>
      </c>
      <c r="G30" s="14" t="s">
        <v>41</v>
      </c>
      <c r="H30" s="10">
        <v>1</v>
      </c>
      <c r="I30" s="14" t="s">
        <v>128</v>
      </c>
      <c r="J30" s="15">
        <v>2246227</v>
      </c>
      <c r="K30" s="15">
        <v>2246227</v>
      </c>
      <c r="L30" s="16" t="s">
        <v>131</v>
      </c>
      <c r="M30" s="15">
        <f t="shared" ref="M30:M31" si="6">J30*5/100</f>
        <v>112311.35</v>
      </c>
      <c r="N30" s="15">
        <f t="shared" si="1"/>
        <v>2021604.3</v>
      </c>
      <c r="O30" s="16" t="s">
        <v>124</v>
      </c>
    </row>
    <row r="31" spans="1:15" s="17" customFormat="1" ht="87.75" customHeight="1" x14ac:dyDescent="0.25">
      <c r="B31" s="10">
        <v>22</v>
      </c>
      <c r="C31" s="33" t="s">
        <v>43</v>
      </c>
      <c r="D31" s="12">
        <v>381</v>
      </c>
      <c r="E31" s="30" t="s">
        <v>126</v>
      </c>
      <c r="F31" s="14" t="s">
        <v>39</v>
      </c>
      <c r="G31" s="14" t="s">
        <v>127</v>
      </c>
      <c r="H31" s="10"/>
      <c r="I31" s="14" t="s">
        <v>132</v>
      </c>
      <c r="J31" s="15">
        <v>4436942</v>
      </c>
      <c r="K31" s="15">
        <v>4436942</v>
      </c>
      <c r="L31" s="16" t="s">
        <v>131</v>
      </c>
      <c r="M31" s="15">
        <f t="shared" si="6"/>
        <v>221847.1</v>
      </c>
      <c r="N31" s="15">
        <f t="shared" si="1"/>
        <v>3993247.8</v>
      </c>
      <c r="O31" s="16" t="s">
        <v>124</v>
      </c>
    </row>
    <row r="32" spans="1:15" x14ac:dyDescent="0.25">
      <c r="B32" s="23"/>
      <c r="C32" s="24" t="s">
        <v>44</v>
      </c>
      <c r="D32" s="24"/>
      <c r="E32" s="25"/>
      <c r="F32" s="24"/>
      <c r="G32" s="24"/>
      <c r="H32" s="23"/>
      <c r="I32" s="24"/>
      <c r="J32" s="26"/>
      <c r="K32" s="26"/>
      <c r="L32" s="23"/>
      <c r="M32" s="27"/>
      <c r="N32" s="27"/>
      <c r="O32" s="28"/>
    </row>
    <row r="33" spans="2:15" s="17" customFormat="1" ht="78.75" x14ac:dyDescent="0.25">
      <c r="B33" s="10">
        <v>23</v>
      </c>
      <c r="C33" s="16" t="s">
        <v>44</v>
      </c>
      <c r="D33" s="12">
        <v>316</v>
      </c>
      <c r="E33" s="30" t="s">
        <v>45</v>
      </c>
      <c r="F33" s="14" t="s">
        <v>38</v>
      </c>
      <c r="G33" s="14" t="s">
        <v>105</v>
      </c>
      <c r="H33" s="10">
        <v>1</v>
      </c>
      <c r="I33" s="34" t="s">
        <v>67</v>
      </c>
      <c r="J33" s="15">
        <v>79016370</v>
      </c>
      <c r="K33" s="15">
        <v>79016370</v>
      </c>
      <c r="L33" s="16" t="s">
        <v>131</v>
      </c>
      <c r="M33" s="15">
        <f t="shared" ref="M33:M34" si="7">J33*5/100</f>
        <v>3950818.5</v>
      </c>
      <c r="N33" s="15">
        <f t="shared" si="1"/>
        <v>71114733</v>
      </c>
      <c r="O33" s="16" t="s">
        <v>124</v>
      </c>
    </row>
    <row r="34" spans="2:15" s="17" customFormat="1" ht="126" x14ac:dyDescent="0.25">
      <c r="B34" s="10">
        <v>24</v>
      </c>
      <c r="C34" s="16" t="s">
        <v>44</v>
      </c>
      <c r="D34" s="12">
        <v>317</v>
      </c>
      <c r="E34" s="30" t="s">
        <v>46</v>
      </c>
      <c r="F34" s="14" t="s">
        <v>47</v>
      </c>
      <c r="G34" s="14" t="s">
        <v>48</v>
      </c>
      <c r="H34" s="10">
        <v>1</v>
      </c>
      <c r="I34" s="35" t="s">
        <v>68</v>
      </c>
      <c r="J34" s="15">
        <v>14579765</v>
      </c>
      <c r="K34" s="15">
        <v>14579765</v>
      </c>
      <c r="L34" s="16" t="s">
        <v>131</v>
      </c>
      <c r="M34" s="15">
        <f t="shared" si="7"/>
        <v>728988.25</v>
      </c>
      <c r="N34" s="15">
        <f t="shared" si="1"/>
        <v>13121788.5</v>
      </c>
      <c r="O34" s="16" t="s">
        <v>124</v>
      </c>
    </row>
    <row r="35" spans="2:15" x14ac:dyDescent="0.25">
      <c r="B35" s="23"/>
      <c r="C35" s="24" t="s">
        <v>7</v>
      </c>
      <c r="D35" s="24"/>
      <c r="E35" s="25"/>
      <c r="F35" s="24"/>
      <c r="G35" s="24"/>
      <c r="H35" s="23"/>
      <c r="I35" s="24"/>
      <c r="J35" s="26"/>
      <c r="K35" s="26"/>
      <c r="L35" s="23"/>
      <c r="M35" s="27"/>
      <c r="N35" s="27"/>
      <c r="O35" s="28"/>
    </row>
    <row r="36" spans="2:15" s="17" customFormat="1" ht="192.75" customHeight="1" x14ac:dyDescent="0.25">
      <c r="B36" s="10">
        <v>25</v>
      </c>
      <c r="C36" s="10" t="s">
        <v>7</v>
      </c>
      <c r="D36" s="12">
        <v>333</v>
      </c>
      <c r="E36" s="30" t="s">
        <v>49</v>
      </c>
      <c r="F36" s="14" t="s">
        <v>47</v>
      </c>
      <c r="G36" s="14" t="s">
        <v>50</v>
      </c>
      <c r="H36" s="10">
        <v>1</v>
      </c>
      <c r="I36" s="14" t="s">
        <v>51</v>
      </c>
      <c r="J36" s="15">
        <v>19455771</v>
      </c>
      <c r="K36" s="15">
        <v>19455771</v>
      </c>
      <c r="L36" s="16" t="s">
        <v>131</v>
      </c>
      <c r="M36" s="15">
        <f t="shared" ref="M36" si="8">J36*5/100</f>
        <v>972788.55</v>
      </c>
      <c r="N36" s="15">
        <f t="shared" si="1"/>
        <v>17510193.899999999</v>
      </c>
      <c r="O36" s="16" t="s">
        <v>124</v>
      </c>
    </row>
    <row r="37" spans="2:15" x14ac:dyDescent="0.25">
      <c r="B37" s="23"/>
      <c r="C37" s="24" t="s">
        <v>6</v>
      </c>
      <c r="D37" s="24"/>
      <c r="E37" s="25"/>
      <c r="F37" s="24"/>
      <c r="G37" s="24"/>
      <c r="H37" s="23"/>
      <c r="I37" s="24"/>
      <c r="J37" s="26"/>
      <c r="K37" s="26"/>
      <c r="L37" s="23"/>
      <c r="M37" s="27"/>
      <c r="N37" s="27"/>
      <c r="O37" s="28"/>
    </row>
    <row r="38" spans="2:15" s="17" customFormat="1" ht="101.25" customHeight="1" x14ac:dyDescent="0.25">
      <c r="B38" s="10">
        <v>26</v>
      </c>
      <c r="C38" s="10" t="s">
        <v>6</v>
      </c>
      <c r="D38" s="31">
        <v>254</v>
      </c>
      <c r="E38" s="30" t="s">
        <v>54</v>
      </c>
      <c r="F38" s="36" t="s">
        <v>52</v>
      </c>
      <c r="G38" s="14" t="s">
        <v>62</v>
      </c>
      <c r="H38" s="10">
        <v>1</v>
      </c>
      <c r="I38" s="14" t="s">
        <v>73</v>
      </c>
      <c r="J38" s="15">
        <v>616760</v>
      </c>
      <c r="K38" s="15">
        <v>616760</v>
      </c>
      <c r="L38" s="16" t="s">
        <v>131</v>
      </c>
      <c r="M38" s="15">
        <f t="shared" ref="M38:M49" si="9">J38*5/100</f>
        <v>30838</v>
      </c>
      <c r="N38" s="15">
        <f t="shared" si="1"/>
        <v>555084</v>
      </c>
      <c r="O38" s="16" t="s">
        <v>124</v>
      </c>
    </row>
    <row r="39" spans="2:15" s="17" customFormat="1" ht="94.5" customHeight="1" x14ac:dyDescent="0.25">
      <c r="B39" s="10">
        <v>27</v>
      </c>
      <c r="C39" s="10" t="s">
        <v>6</v>
      </c>
      <c r="D39" s="31">
        <v>255</v>
      </c>
      <c r="E39" s="30" t="s">
        <v>55</v>
      </c>
      <c r="F39" s="36" t="s">
        <v>52</v>
      </c>
      <c r="G39" s="14" t="s">
        <v>62</v>
      </c>
      <c r="H39" s="10">
        <v>1</v>
      </c>
      <c r="I39" s="14" t="s">
        <v>74</v>
      </c>
      <c r="J39" s="15">
        <v>2527507</v>
      </c>
      <c r="K39" s="15">
        <v>2527507</v>
      </c>
      <c r="L39" s="16" t="s">
        <v>131</v>
      </c>
      <c r="M39" s="15">
        <f t="shared" si="9"/>
        <v>126375.35</v>
      </c>
      <c r="N39" s="15">
        <f t="shared" si="1"/>
        <v>2274756.2999999998</v>
      </c>
      <c r="O39" s="16" t="s">
        <v>123</v>
      </c>
    </row>
    <row r="40" spans="2:15" s="17" customFormat="1" ht="99.75" customHeight="1" x14ac:dyDescent="0.25">
      <c r="B40" s="10">
        <v>28</v>
      </c>
      <c r="C40" s="10" t="s">
        <v>6</v>
      </c>
      <c r="D40" s="31">
        <v>256</v>
      </c>
      <c r="E40" s="30" t="s">
        <v>56</v>
      </c>
      <c r="F40" s="36" t="s">
        <v>52</v>
      </c>
      <c r="G40" s="14" t="s">
        <v>62</v>
      </c>
      <c r="H40" s="10">
        <v>1</v>
      </c>
      <c r="I40" s="14" t="s">
        <v>75</v>
      </c>
      <c r="J40" s="15">
        <v>1523760</v>
      </c>
      <c r="K40" s="15">
        <v>1523760</v>
      </c>
      <c r="L40" s="16" t="s">
        <v>131</v>
      </c>
      <c r="M40" s="15">
        <f t="shared" si="9"/>
        <v>76188</v>
      </c>
      <c r="N40" s="15">
        <f t="shared" si="1"/>
        <v>1371384</v>
      </c>
      <c r="O40" s="16" t="s">
        <v>124</v>
      </c>
    </row>
    <row r="41" spans="2:15" s="17" customFormat="1" ht="110.25" x14ac:dyDescent="0.25">
      <c r="B41" s="10">
        <v>29</v>
      </c>
      <c r="C41" s="10" t="s">
        <v>6</v>
      </c>
      <c r="D41" s="31">
        <v>258</v>
      </c>
      <c r="E41" s="30" t="s">
        <v>57</v>
      </c>
      <c r="F41" s="36" t="s">
        <v>52</v>
      </c>
      <c r="G41" s="14" t="s">
        <v>62</v>
      </c>
      <c r="H41" s="10">
        <v>1</v>
      </c>
      <c r="I41" s="14" t="s">
        <v>76</v>
      </c>
      <c r="J41" s="15">
        <v>2527507</v>
      </c>
      <c r="K41" s="15">
        <v>2527507</v>
      </c>
      <c r="L41" s="16" t="s">
        <v>131</v>
      </c>
      <c r="M41" s="15">
        <f t="shared" si="9"/>
        <v>126375.35</v>
      </c>
      <c r="N41" s="15">
        <f t="shared" si="1"/>
        <v>2274756.2999999998</v>
      </c>
      <c r="O41" s="16" t="s">
        <v>124</v>
      </c>
    </row>
    <row r="42" spans="2:15" s="17" customFormat="1" ht="110.25" x14ac:dyDescent="0.25">
      <c r="B42" s="10">
        <v>30</v>
      </c>
      <c r="C42" s="10" t="s">
        <v>6</v>
      </c>
      <c r="D42" s="31">
        <v>259</v>
      </c>
      <c r="E42" s="30" t="s">
        <v>58</v>
      </c>
      <c r="F42" s="36" t="s">
        <v>52</v>
      </c>
      <c r="G42" s="14" t="s">
        <v>62</v>
      </c>
      <c r="H42" s="10">
        <v>1</v>
      </c>
      <c r="I42" s="14" t="s">
        <v>77</v>
      </c>
      <c r="J42" s="15">
        <v>1516504</v>
      </c>
      <c r="K42" s="15">
        <v>1516504</v>
      </c>
      <c r="L42" s="16" t="s">
        <v>131</v>
      </c>
      <c r="M42" s="15">
        <f t="shared" si="9"/>
        <v>75825.2</v>
      </c>
      <c r="N42" s="15">
        <f t="shared" si="1"/>
        <v>1364853.6</v>
      </c>
      <c r="O42" s="16" t="s">
        <v>124</v>
      </c>
    </row>
    <row r="43" spans="2:15" s="17" customFormat="1" ht="122.25" customHeight="1" x14ac:dyDescent="0.25">
      <c r="B43" s="10">
        <v>31</v>
      </c>
      <c r="C43" s="10" t="s">
        <v>6</v>
      </c>
      <c r="D43" s="31">
        <v>260</v>
      </c>
      <c r="E43" s="30" t="s">
        <v>59</v>
      </c>
      <c r="F43" s="36" t="s">
        <v>52</v>
      </c>
      <c r="G43" s="14" t="s">
        <v>62</v>
      </c>
      <c r="H43" s="10">
        <v>1</v>
      </c>
      <c r="I43" s="14" t="s">
        <v>72</v>
      </c>
      <c r="J43" s="15">
        <v>616760</v>
      </c>
      <c r="K43" s="15">
        <v>616760</v>
      </c>
      <c r="L43" s="16" t="s">
        <v>131</v>
      </c>
      <c r="M43" s="15">
        <f t="shared" si="9"/>
        <v>30838</v>
      </c>
      <c r="N43" s="15">
        <f t="shared" si="1"/>
        <v>555084</v>
      </c>
      <c r="O43" s="16" t="s">
        <v>124</v>
      </c>
    </row>
    <row r="44" spans="2:15" s="17" customFormat="1" ht="92.25" customHeight="1" x14ac:dyDescent="0.25">
      <c r="B44" s="10">
        <v>32</v>
      </c>
      <c r="C44" s="10" t="s">
        <v>6</v>
      </c>
      <c r="D44" s="31">
        <v>261</v>
      </c>
      <c r="E44" s="30" t="s">
        <v>60</v>
      </c>
      <c r="F44" s="14" t="s">
        <v>53</v>
      </c>
      <c r="G44" s="14" t="s">
        <v>62</v>
      </c>
      <c r="H44" s="10">
        <v>1</v>
      </c>
      <c r="I44" s="14" t="s">
        <v>114</v>
      </c>
      <c r="J44" s="15">
        <v>2051620</v>
      </c>
      <c r="K44" s="15">
        <v>2051620</v>
      </c>
      <c r="L44" s="16" t="s">
        <v>131</v>
      </c>
      <c r="M44" s="15">
        <f t="shared" si="9"/>
        <v>102581</v>
      </c>
      <c r="N44" s="15">
        <f t="shared" si="1"/>
        <v>1846458</v>
      </c>
      <c r="O44" s="16" t="s">
        <v>124</v>
      </c>
    </row>
    <row r="45" spans="2:15" s="17" customFormat="1" ht="98.25" customHeight="1" x14ac:dyDescent="0.25">
      <c r="B45" s="10">
        <v>33</v>
      </c>
      <c r="C45" s="10" t="s">
        <v>6</v>
      </c>
      <c r="D45" s="31">
        <v>262</v>
      </c>
      <c r="E45" s="30" t="s">
        <v>61</v>
      </c>
      <c r="F45" s="14" t="s">
        <v>53</v>
      </c>
      <c r="G45" s="14" t="s">
        <v>62</v>
      </c>
      <c r="H45" s="10">
        <v>1</v>
      </c>
      <c r="I45" s="14" t="s">
        <v>115</v>
      </c>
      <c r="J45" s="15">
        <v>2820978</v>
      </c>
      <c r="K45" s="15">
        <v>2820978</v>
      </c>
      <c r="L45" s="16" t="s">
        <v>131</v>
      </c>
      <c r="M45" s="15">
        <f t="shared" si="9"/>
        <v>141048.9</v>
      </c>
      <c r="N45" s="15">
        <f t="shared" si="1"/>
        <v>2538880.2000000002</v>
      </c>
      <c r="O45" s="16" t="s">
        <v>124</v>
      </c>
    </row>
    <row r="46" spans="2:15" s="17" customFormat="1" ht="63" x14ac:dyDescent="0.25">
      <c r="B46" s="10">
        <v>34</v>
      </c>
      <c r="C46" s="10" t="s">
        <v>6</v>
      </c>
      <c r="D46" s="37">
        <v>378</v>
      </c>
      <c r="E46" s="10" t="s">
        <v>108</v>
      </c>
      <c r="F46" s="38" t="s">
        <v>65</v>
      </c>
      <c r="G46" s="39" t="s">
        <v>63</v>
      </c>
      <c r="H46" s="10">
        <v>1</v>
      </c>
      <c r="I46" s="39" t="s">
        <v>64</v>
      </c>
      <c r="J46" s="15">
        <v>546680</v>
      </c>
      <c r="K46" s="15">
        <v>546680</v>
      </c>
      <c r="L46" s="16" t="s">
        <v>131</v>
      </c>
      <c r="M46" s="15">
        <f t="shared" si="9"/>
        <v>27334</v>
      </c>
      <c r="N46" s="15">
        <f t="shared" si="1"/>
        <v>492012</v>
      </c>
      <c r="O46" s="16" t="s">
        <v>124</v>
      </c>
    </row>
    <row r="47" spans="2:15" s="17" customFormat="1" ht="78.75" x14ac:dyDescent="0.25">
      <c r="B47" s="10">
        <v>35</v>
      </c>
      <c r="C47" s="10" t="s">
        <v>6</v>
      </c>
      <c r="D47" s="37">
        <v>379</v>
      </c>
      <c r="E47" s="10" t="s">
        <v>107</v>
      </c>
      <c r="F47" s="38" t="s">
        <v>125</v>
      </c>
      <c r="G47" s="39" t="s">
        <v>66</v>
      </c>
      <c r="H47" s="10">
        <v>1</v>
      </c>
      <c r="I47" s="39" t="s">
        <v>112</v>
      </c>
      <c r="J47" s="15">
        <v>18010934</v>
      </c>
      <c r="K47" s="15">
        <v>18010934</v>
      </c>
      <c r="L47" s="16" t="s">
        <v>131</v>
      </c>
      <c r="M47" s="15">
        <f t="shared" si="9"/>
        <v>900546.7</v>
      </c>
      <c r="N47" s="15">
        <f t="shared" si="1"/>
        <v>16209840.6</v>
      </c>
      <c r="O47" s="16" t="s">
        <v>124</v>
      </c>
    </row>
    <row r="48" spans="2:15" x14ac:dyDescent="0.25">
      <c r="B48" s="23"/>
      <c r="C48" s="24" t="s">
        <v>102</v>
      </c>
      <c r="D48" s="24"/>
      <c r="E48" s="25"/>
      <c r="F48" s="24"/>
      <c r="G48" s="24"/>
      <c r="H48" s="23"/>
      <c r="I48" s="24"/>
      <c r="J48" s="26"/>
      <c r="K48" s="26"/>
      <c r="L48" s="23"/>
      <c r="M48" s="27"/>
      <c r="N48" s="27"/>
      <c r="O48" s="28"/>
    </row>
    <row r="49" spans="2:15" s="17" customFormat="1" ht="47.25" x14ac:dyDescent="0.25">
      <c r="B49" s="10">
        <v>36</v>
      </c>
      <c r="C49" s="10" t="s">
        <v>102</v>
      </c>
      <c r="D49" s="37">
        <v>348</v>
      </c>
      <c r="E49" s="40" t="s">
        <v>106</v>
      </c>
      <c r="F49" s="35" t="s">
        <v>71</v>
      </c>
      <c r="G49" s="35" t="s">
        <v>101</v>
      </c>
      <c r="H49" s="10">
        <v>1</v>
      </c>
      <c r="I49" s="41"/>
      <c r="J49" s="15">
        <v>416166</v>
      </c>
      <c r="K49" s="15">
        <v>416166</v>
      </c>
      <c r="L49" s="16" t="s">
        <v>131</v>
      </c>
      <c r="M49" s="15">
        <f t="shared" si="9"/>
        <v>20808.3</v>
      </c>
      <c r="N49" s="15">
        <f t="shared" si="1"/>
        <v>374549.4</v>
      </c>
      <c r="O49" s="16" t="s">
        <v>124</v>
      </c>
    </row>
    <row r="50" spans="2:15" s="17" customFormat="1" x14ac:dyDescent="0.25">
      <c r="B50" s="10"/>
      <c r="C50" s="49" t="s">
        <v>116</v>
      </c>
      <c r="D50" s="50"/>
      <c r="E50" s="51"/>
      <c r="F50" s="35"/>
      <c r="G50" s="35"/>
      <c r="H50" s="10"/>
      <c r="I50" s="41"/>
      <c r="J50" s="15"/>
      <c r="K50" s="42">
        <f>SUM(K5:K49)</f>
        <v>550763005</v>
      </c>
      <c r="L50" s="16"/>
      <c r="M50" s="15"/>
      <c r="N50" s="15"/>
      <c r="O50" s="16"/>
    </row>
  </sheetData>
  <mergeCells count="26">
    <mergeCell ref="O5:O6"/>
    <mergeCell ref="H5:H6"/>
    <mergeCell ref="L5:L6"/>
    <mergeCell ref="N5:N6"/>
    <mergeCell ref="M5:M6"/>
    <mergeCell ref="B5:B6"/>
    <mergeCell ref="C5:C6"/>
    <mergeCell ref="E5:E6"/>
    <mergeCell ref="D5:D6"/>
    <mergeCell ref="G5:G6"/>
    <mergeCell ref="N26:N27"/>
    <mergeCell ref="B26:B27"/>
    <mergeCell ref="B2:O2"/>
    <mergeCell ref="C50:E50"/>
    <mergeCell ref="C26:C27"/>
    <mergeCell ref="D26:D27"/>
    <mergeCell ref="E26:E27"/>
    <mergeCell ref="F26:F27"/>
    <mergeCell ref="L26:L27"/>
    <mergeCell ref="O26:O27"/>
    <mergeCell ref="M26:M27"/>
    <mergeCell ref="J26:J27"/>
    <mergeCell ref="K26:K27"/>
    <mergeCell ref="G26:G27"/>
    <mergeCell ref="H26:H27"/>
    <mergeCell ref="I26:I27"/>
  </mergeCells>
  <printOptions horizontalCentered="1"/>
  <pageMargins left="0" right="0" top="0.78740157480314965" bottom="0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 100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Атантаева Гульмира</dc:creator>
  <cp:lastModifiedBy>Арзиева Адалят</cp:lastModifiedBy>
  <cp:lastPrinted>2025-09-11T07:50:45Z</cp:lastPrinted>
  <dcterms:created xsi:type="dcterms:W3CDTF">2022-09-05T12:10:35Z</dcterms:created>
  <dcterms:modified xsi:type="dcterms:W3CDTF">2025-12-08T12:06:47Z</dcterms:modified>
</cp:coreProperties>
</file>